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50" yWindow="2250" windowWidth="26955" windowHeight="13020" firstSheet="1" activeTab="1"/>
  </bookViews>
  <sheets>
    <sheet name="접수 현황(진흥원)" sheetId="4" state="hidden" r:id="rId1"/>
    <sheet name="접수 현황" sheetId="2" r:id="rId2"/>
    <sheet name="추천작 제출 현황" sheetId="1" r:id="rId3"/>
  </sheets>
  <calcPr calcId="145621"/>
</workbook>
</file>

<file path=xl/calcChain.xml><?xml version="1.0" encoding="utf-8"?>
<calcChain xmlns="http://schemas.openxmlformats.org/spreadsheetml/2006/main">
  <c r="AB6" i="1" l="1"/>
  <c r="AB7" i="1"/>
  <c r="AB8" i="1"/>
  <c r="AB5" i="1"/>
  <c r="E2" i="2"/>
  <c r="F2" i="2"/>
  <c r="M5" i="4"/>
  <c r="N5" i="4" s="1"/>
  <c r="M6" i="4"/>
  <c r="N6" i="4" s="1"/>
  <c r="M7" i="4"/>
  <c r="N7" i="4" s="1"/>
  <c r="M8" i="4"/>
  <c r="N8" i="4" s="1"/>
  <c r="M9" i="4"/>
  <c r="N9" i="4" s="1"/>
  <c r="M10" i="4"/>
  <c r="N10" i="4" s="1"/>
  <c r="M11" i="4"/>
  <c r="N11" i="4" s="1"/>
  <c r="M12" i="4"/>
  <c r="N12" i="4" s="1"/>
  <c r="M13" i="4"/>
  <c r="N13" i="4" s="1"/>
  <c r="M14" i="4"/>
  <c r="N14" i="4" s="1"/>
  <c r="M15" i="4"/>
  <c r="N15" i="4" s="1"/>
  <c r="M16" i="4"/>
  <c r="N16" i="4" s="1"/>
  <c r="M17" i="4"/>
  <c r="N17" i="4" s="1"/>
  <c r="M18" i="4"/>
  <c r="N18" i="4" s="1"/>
  <c r="M19" i="4"/>
  <c r="N19" i="4" s="1"/>
  <c r="M20" i="4"/>
  <c r="N20" i="4" s="1"/>
  <c r="L4" i="4"/>
  <c r="M4" i="4" s="1"/>
  <c r="N4" i="4" s="1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4" i="4"/>
  <c r="I2" i="4"/>
  <c r="K2" i="4"/>
  <c r="J2" i="4"/>
  <c r="J2" i="2" l="1"/>
  <c r="G2" i="2"/>
  <c r="I5" i="2"/>
  <c r="I6" i="2"/>
  <c r="I7" i="2"/>
  <c r="R2" i="1"/>
  <c r="S5" i="1" s="1"/>
  <c r="H4" i="2"/>
  <c r="I4" i="2" s="1"/>
  <c r="J6" i="1"/>
  <c r="J7" i="1"/>
  <c r="J8" i="1"/>
  <c r="J9" i="1"/>
  <c r="J5" i="1"/>
  <c r="K5" i="1" s="1"/>
</calcChain>
</file>

<file path=xl/comments1.xml><?xml version="1.0" encoding="utf-8"?>
<comments xmlns="http://schemas.openxmlformats.org/spreadsheetml/2006/main">
  <authors>
    <author>정은주</author>
  </authors>
  <commentList>
    <comment ref="J3" authorId="0">
      <text>
        <r>
          <rPr>
            <b/>
            <sz val="9"/>
            <color indexed="81"/>
            <rFont val="돋움"/>
            <family val="3"/>
            <charset val="129"/>
          </rPr>
          <t>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기관에서</t>
        </r>
        <r>
          <rPr>
            <b/>
            <sz val="9"/>
            <color indexed="81"/>
            <rFont val="Tahoma"/>
            <family val="2"/>
          </rPr>
          <t xml:space="preserve"> 2</t>
        </r>
        <r>
          <rPr>
            <b/>
            <sz val="9"/>
            <color indexed="81"/>
            <rFont val="돋움"/>
            <family val="3"/>
            <charset val="129"/>
          </rPr>
          <t>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광역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추천작있을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 
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만큼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11"/>
            <color indexed="81"/>
            <rFont val="Tahoma"/>
            <family val="2"/>
          </rPr>
          <t xml:space="preserve">** </t>
        </r>
        <r>
          <rPr>
            <b/>
            <sz val="11"/>
            <color indexed="81"/>
            <rFont val="돋움"/>
            <family val="3"/>
            <charset val="129"/>
          </rPr>
          <t>진흥원에서</t>
        </r>
        <r>
          <rPr>
            <b/>
            <sz val="11"/>
            <color indexed="81"/>
            <rFont val="Tahoma"/>
            <family val="2"/>
          </rPr>
          <t xml:space="preserve"> </t>
        </r>
        <r>
          <rPr>
            <b/>
            <sz val="11"/>
            <color indexed="81"/>
            <rFont val="돋움"/>
            <family val="3"/>
            <charset val="129"/>
          </rPr>
          <t>작성</t>
        </r>
      </text>
    </comment>
  </commentList>
</comments>
</file>

<file path=xl/sharedStrings.xml><?xml version="1.0" encoding="utf-8"?>
<sst xmlns="http://schemas.openxmlformats.org/spreadsheetml/2006/main" count="105" uniqueCount="96">
  <si>
    <t>연번</t>
  </si>
  <si>
    <t>지자체명</t>
  </si>
  <si>
    <t>문해교육기관명</t>
  </si>
  <si>
    <t>우편번호</t>
    <phoneticPr fontId="1" type="noConversion"/>
  </si>
  <si>
    <t>기관 주소</t>
    <phoneticPr fontId="1" type="noConversion"/>
  </si>
  <si>
    <t>비고</t>
    <phoneticPr fontId="1" type="noConversion"/>
  </si>
  <si>
    <t>기관 학습자 수(규모)</t>
    <phoneticPr fontId="1" type="noConversion"/>
  </si>
  <si>
    <t>참여 
작품 수</t>
    <phoneticPr fontId="1" type="noConversion"/>
  </si>
  <si>
    <t>정은주</t>
    <phoneticPr fontId="1" type="noConversion"/>
  </si>
  <si>
    <t>02-3780-9984</t>
    <phoneticPr fontId="1" type="noConversion"/>
  </si>
  <si>
    <t>010-6000-6000</t>
    <phoneticPr fontId="1" type="noConversion"/>
  </si>
  <si>
    <t>jungej@nile.or.kr</t>
    <phoneticPr fontId="1" type="noConversion"/>
  </si>
  <si>
    <t>추천 
작품 수</t>
    <phoneticPr fontId="1" type="noConversion"/>
  </si>
  <si>
    <t>중구청</t>
    <phoneticPr fontId="1" type="noConversion"/>
  </si>
  <si>
    <t>국가평생교육진흥원</t>
    <phoneticPr fontId="1" type="noConversion"/>
  </si>
  <si>
    <t>04520</t>
    <phoneticPr fontId="1" type="noConversion"/>
  </si>
  <si>
    <t>제출가능
준수여부</t>
    <phoneticPr fontId="1" type="noConversion"/>
  </si>
  <si>
    <t>2019년 전국 성인문해교육 시화전 추천작 제출 현황</t>
    <phoneticPr fontId="1" type="noConversion"/>
  </si>
  <si>
    <t>2019년 전국 성인문해교육 시화전 접수 현황</t>
    <phoneticPr fontId="1" type="noConversion"/>
  </si>
  <si>
    <t>광역</t>
    <phoneticPr fontId="1" type="noConversion"/>
  </si>
  <si>
    <t>제출가능
작품 수</t>
    <phoneticPr fontId="1" type="noConversion"/>
  </si>
  <si>
    <t>광역</t>
    <phoneticPr fontId="1" type="noConversion"/>
  </si>
  <si>
    <t>서울</t>
    <phoneticPr fontId="1" type="noConversion"/>
  </si>
  <si>
    <t>휴대전화번호</t>
    <phoneticPr fontId="1" type="noConversion"/>
  </si>
  <si>
    <t>성명</t>
    <phoneticPr fontId="1" type="noConversion"/>
  </si>
  <si>
    <t>이메일</t>
    <phoneticPr fontId="1" type="noConversion"/>
  </si>
  <si>
    <t>사무실 
전화번호</t>
    <phoneticPr fontId="1" type="noConversion"/>
  </si>
  <si>
    <t>작품명</t>
    <phoneticPr fontId="1" type="noConversion"/>
  </si>
  <si>
    <t>이름</t>
    <phoneticPr fontId="1" type="noConversion"/>
  </si>
  <si>
    <t>생년월일</t>
    <phoneticPr fontId="1" type="noConversion"/>
  </si>
  <si>
    <t>나이</t>
    <phoneticPr fontId="1" type="noConversion"/>
  </si>
  <si>
    <t>정은주</t>
    <phoneticPr fontId="1" type="noConversion"/>
  </si>
  <si>
    <t>추천 
작품 수</t>
    <phoneticPr fontId="1" type="noConversion"/>
  </si>
  <si>
    <t>접수
작품 수</t>
    <phoneticPr fontId="1" type="noConversion"/>
  </si>
  <si>
    <t>합계</t>
    <phoneticPr fontId="1" type="noConversion"/>
  </si>
  <si>
    <t>성별</t>
    <phoneticPr fontId="1" type="noConversion"/>
  </si>
  <si>
    <t>여</t>
    <phoneticPr fontId="1" type="noConversion"/>
  </si>
  <si>
    <t>서울</t>
  </si>
  <si>
    <t>부산</t>
  </si>
  <si>
    <t>대구</t>
  </si>
  <si>
    <t>인천</t>
  </si>
  <si>
    <t>광주</t>
  </si>
  <si>
    <t>대전</t>
  </si>
  <si>
    <t>울산</t>
  </si>
  <si>
    <t>세종</t>
  </si>
  <si>
    <t>경기</t>
  </si>
  <si>
    <t>강원</t>
  </si>
  <si>
    <t>충북</t>
  </si>
  <si>
    <t>충남</t>
  </si>
  <si>
    <t>전북</t>
  </si>
  <si>
    <t>전남</t>
  </si>
  <si>
    <t>경북</t>
  </si>
  <si>
    <t>경남</t>
  </si>
  <si>
    <t>제주</t>
  </si>
  <si>
    <t>2019년 전국 성인문해교육 시화전 접수 현황(진흥원)</t>
    <phoneticPr fontId="1" type="noConversion"/>
  </si>
  <si>
    <t>광역</t>
    <phoneticPr fontId="1" type="noConversion"/>
  </si>
  <si>
    <t>담당자</t>
    <phoneticPr fontId="1" type="noConversion"/>
  </si>
  <si>
    <t>연락처</t>
    <phoneticPr fontId="1" type="noConversion"/>
  </si>
  <si>
    <t>이메일</t>
    <phoneticPr fontId="1" type="noConversion"/>
  </si>
  <si>
    <t>공문1</t>
    <phoneticPr fontId="1" type="noConversion"/>
  </si>
  <si>
    <t>공문2</t>
    <phoneticPr fontId="1" type="noConversion"/>
  </si>
  <si>
    <t>제출가능
준수여부</t>
    <phoneticPr fontId="1" type="noConversion"/>
  </si>
  <si>
    <t>비고</t>
    <phoneticPr fontId="1" type="noConversion"/>
  </si>
  <si>
    <t>참여 작품 수
(학습자&gt;기관)</t>
    <phoneticPr fontId="1" type="noConversion"/>
  </si>
  <si>
    <t>추천 작품 수
(진흥원&gt;국평원)</t>
    <phoneticPr fontId="1" type="noConversion"/>
  </si>
  <si>
    <t>접수 작품 수
(기관&gt;진흥원)</t>
    <phoneticPr fontId="1" type="noConversion"/>
  </si>
  <si>
    <t>제출가능
작품 수 1
(광역접수의
10%)</t>
    <phoneticPr fontId="1" type="noConversion"/>
  </si>
  <si>
    <t>제출가능
작품 수 2
(1의 반올림)</t>
    <phoneticPr fontId="1" type="noConversion"/>
  </si>
  <si>
    <t>시화작품</t>
    <phoneticPr fontId="1" type="noConversion"/>
  </si>
  <si>
    <t>우편(7.14.)</t>
    <phoneticPr fontId="1" type="noConversion"/>
  </si>
  <si>
    <t>방문(7.12.)</t>
    <phoneticPr fontId="1" type="noConversion"/>
  </si>
  <si>
    <t>[공모 안내] 붙임 2_추천서(기관용)</t>
    <phoneticPr fontId="1" type="noConversion"/>
  </si>
  <si>
    <t>기관 정보</t>
    <phoneticPr fontId="1" type="noConversion"/>
  </si>
  <si>
    <t>담당자 정보</t>
    <phoneticPr fontId="1" type="noConversion"/>
  </si>
  <si>
    <t>추천 작품 정보</t>
    <phoneticPr fontId="1" type="noConversion"/>
  </si>
  <si>
    <t>[공모 안내] 붙임 3_신청서(학습자용)</t>
    <phoneticPr fontId="1" type="noConversion"/>
  </si>
  <si>
    <t>소속기관명</t>
    <phoneticPr fontId="1" type="noConversion"/>
  </si>
  <si>
    <t>입학연도</t>
    <phoneticPr fontId="1" type="noConversion"/>
  </si>
  <si>
    <t>학습기간(년)</t>
    <phoneticPr fontId="1" type="noConversion"/>
  </si>
  <si>
    <t>학습기간(개월)</t>
    <phoneticPr fontId="1" type="noConversion"/>
  </si>
  <si>
    <t>총 개월 수</t>
    <phoneticPr fontId="1" type="noConversion"/>
  </si>
  <si>
    <t>자택번호</t>
    <phoneticPr fontId="1" type="noConversion"/>
  </si>
  <si>
    <t>휴대번호</t>
    <phoneticPr fontId="1" type="noConversion"/>
  </si>
  <si>
    <t>우편번호</t>
    <phoneticPr fontId="1" type="noConversion"/>
  </si>
  <si>
    <t>주소</t>
    <phoneticPr fontId="1" type="noConversion"/>
  </si>
  <si>
    <t>학습자 및 작품 소개</t>
    <phoneticPr fontId="1" type="noConversion"/>
  </si>
  <si>
    <t>개인
정보
동의서</t>
    <phoneticPr fontId="1" type="noConversion"/>
  </si>
  <si>
    <t>추천서(기관용)</t>
    <phoneticPr fontId="1" type="noConversion"/>
  </si>
  <si>
    <t>신청서(학습자용)</t>
    <phoneticPr fontId="1" type="noConversion"/>
  </si>
  <si>
    <t>있으면 1, 없으면 0</t>
    <phoneticPr fontId="1" type="noConversion"/>
  </si>
  <si>
    <t>서류</t>
    <phoneticPr fontId="1" type="noConversion"/>
  </si>
  <si>
    <t>서울시 중구 청계천로 14, 8층</t>
    <phoneticPr fontId="1" type="noConversion"/>
  </si>
  <si>
    <t>학습자 수
(규모)</t>
    <phoneticPr fontId="1" type="noConversion"/>
  </si>
  <si>
    <t>행복</t>
    <phoneticPr fontId="1" type="noConversion"/>
  </si>
  <si>
    <t>자동입력</t>
    <phoneticPr fontId="1" type="noConversion"/>
  </si>
  <si>
    <t>경남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</si>
</sst>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indexed="81"/>
      <name val="Tahoma"/>
      <family val="2"/>
    </font>
    <font>
      <b/>
      <sz val="11"/>
      <color indexed="81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0" fillId="4" borderId="0" xfId="0" applyFill="1" applyAlignment="1">
      <alignment horizontal="center" vertical="center"/>
    </xf>
    <xf numFmtId="49" fontId="0" fillId="4" borderId="0" xfId="0" applyNumberFormat="1" applyFill="1" applyAlignment="1">
      <alignment horizontal="center" vertical="center"/>
    </xf>
    <xf numFmtId="0" fontId="0" fillId="4" borderId="0" xfId="0" applyFill="1">
      <alignment vertical="center"/>
    </xf>
    <xf numFmtId="0" fontId="7" fillId="5" borderId="0" xfId="0" applyFont="1" applyFill="1" applyAlignment="1">
      <alignment horizontal="left" vertical="center"/>
    </xf>
    <xf numFmtId="0" fontId="0" fillId="5" borderId="0" xfId="0" applyFill="1">
      <alignment vertical="center"/>
    </xf>
    <xf numFmtId="0" fontId="0" fillId="5" borderId="0" xfId="0" applyFill="1" applyAlignment="1">
      <alignment horizontal="center" vertical="center"/>
    </xf>
    <xf numFmtId="0" fontId="3" fillId="6" borderId="7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3" fillId="9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8" borderId="12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2" fillId="0" borderId="16" xfId="0" applyFont="1" applyBorder="1">
      <alignment vertical="center"/>
    </xf>
    <xf numFmtId="0" fontId="4" fillId="0" borderId="17" xfId="0" applyFont="1" applyBorder="1" applyAlignment="1">
      <alignment horizontal="center" vertical="center" wrapText="1"/>
    </xf>
    <xf numFmtId="0" fontId="2" fillId="0" borderId="18" xfId="0" applyFont="1" applyBorder="1">
      <alignment vertical="center"/>
    </xf>
    <xf numFmtId="0" fontId="4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/>
    </xf>
    <xf numFmtId="49" fontId="0" fillId="10" borderId="23" xfId="0" applyNumberFormat="1" applyFill="1" applyBorder="1" applyAlignment="1">
      <alignment horizontal="center" vertical="center"/>
    </xf>
    <xf numFmtId="0" fontId="0" fillId="10" borderId="23" xfId="0" applyFill="1" applyBorder="1">
      <alignment vertical="center"/>
    </xf>
    <xf numFmtId="0" fontId="0" fillId="10" borderId="23" xfId="0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 wrapText="1"/>
    </xf>
    <xf numFmtId="49" fontId="3" fillId="2" borderId="20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5" fillId="0" borderId="10" xfId="1" applyBorder="1" applyAlignment="1" applyProtection="1">
      <alignment horizontal="center" vertical="center"/>
    </xf>
    <xf numFmtId="0" fontId="3" fillId="2" borderId="2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14" fontId="2" fillId="0" borderId="10" xfId="0" applyNumberFormat="1" applyFont="1" applyFill="1" applyBorder="1" applyAlignment="1">
      <alignment horizontal="center" vertical="center" wrapText="1"/>
    </xf>
    <xf numFmtId="0" fontId="12" fillId="10" borderId="28" xfId="0" applyFont="1" applyFill="1" applyBorder="1" applyAlignment="1">
      <alignment vertical="center"/>
    </xf>
    <xf numFmtId="0" fontId="12" fillId="10" borderId="29" xfId="0" applyFont="1" applyFill="1" applyBorder="1" applyAlignment="1">
      <alignment vertical="center"/>
    </xf>
    <xf numFmtId="0" fontId="12" fillId="10" borderId="30" xfId="0" applyFont="1" applyFill="1" applyBorder="1" applyAlignment="1">
      <alignment vertical="center"/>
    </xf>
    <xf numFmtId="0" fontId="12" fillId="10" borderId="22" xfId="0" applyFont="1" applyFill="1" applyBorder="1">
      <alignment vertical="center"/>
    </xf>
    <xf numFmtId="0" fontId="12" fillId="10" borderId="23" xfId="0" applyFont="1" applyFill="1" applyBorder="1">
      <alignment vertical="center"/>
    </xf>
    <xf numFmtId="0" fontId="12" fillId="10" borderId="24" xfId="0" applyFont="1" applyFill="1" applyBorder="1" applyAlignment="1">
      <alignment horizontal="center" vertical="center"/>
    </xf>
    <xf numFmtId="49" fontId="13" fillId="8" borderId="32" xfId="0" applyNumberFormat="1" applyFont="1" applyFill="1" applyBorder="1" applyAlignment="1">
      <alignment horizontal="center" vertical="center"/>
    </xf>
    <xf numFmtId="0" fontId="13" fillId="8" borderId="32" xfId="0" applyFont="1" applyFill="1" applyBorder="1">
      <alignment vertical="center"/>
    </xf>
    <xf numFmtId="0" fontId="13" fillId="8" borderId="32" xfId="0" applyFont="1" applyFill="1" applyBorder="1" applyAlignment="1">
      <alignment horizontal="center" vertical="center"/>
    </xf>
    <xf numFmtId="14" fontId="13" fillId="8" borderId="32" xfId="0" applyNumberFormat="1" applyFont="1" applyFill="1" applyBorder="1">
      <alignment vertical="center"/>
    </xf>
    <xf numFmtId="0" fontId="13" fillId="8" borderId="33" xfId="0" applyFont="1" applyFill="1" applyBorder="1" applyAlignment="1">
      <alignment horizontal="center" vertical="center"/>
    </xf>
    <xf numFmtId="0" fontId="14" fillId="8" borderId="31" xfId="0" applyFont="1" applyFill="1" applyBorder="1" applyAlignment="1">
      <alignment horizontal="left" vertical="center"/>
    </xf>
    <xf numFmtId="0" fontId="3" fillId="2" borderId="34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10" borderId="23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left" vertical="center"/>
    </xf>
    <xf numFmtId="0" fontId="0" fillId="0" borderId="10" xfId="0" applyBorder="1">
      <alignment vertical="center"/>
    </xf>
    <xf numFmtId="0" fontId="3" fillId="2" borderId="36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0" fillId="8" borderId="23" xfId="0" applyFill="1" applyBorder="1">
      <alignment vertical="center"/>
    </xf>
    <xf numFmtId="0" fontId="0" fillId="8" borderId="24" xfId="0" applyFill="1" applyBorder="1">
      <alignment vertical="center"/>
    </xf>
    <xf numFmtId="0" fontId="12" fillId="10" borderId="22" xfId="0" applyFont="1" applyFill="1" applyBorder="1" applyAlignment="1">
      <alignment horizontal="left" vertical="center"/>
    </xf>
    <xf numFmtId="0" fontId="0" fillId="8" borderId="38" xfId="0" applyFill="1" applyBorder="1">
      <alignment vertical="center"/>
    </xf>
    <xf numFmtId="0" fontId="0" fillId="8" borderId="9" xfId="0" applyFill="1" applyBorder="1">
      <alignment vertical="center"/>
    </xf>
    <xf numFmtId="0" fontId="0" fillId="8" borderId="39" xfId="0" applyFill="1" applyBorder="1">
      <alignment vertical="center"/>
    </xf>
    <xf numFmtId="0" fontId="14" fillId="8" borderId="31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12" borderId="11" xfId="0" applyFont="1" applyFill="1" applyBorder="1" applyAlignment="1">
      <alignment horizontal="center" vertical="center" wrapText="1"/>
    </xf>
    <xf numFmtId="0" fontId="3" fillId="12" borderId="13" xfId="0" applyFont="1" applyFill="1" applyBorder="1" applyAlignment="1">
      <alignment horizontal="center" vertical="center" wrapText="1"/>
    </xf>
    <xf numFmtId="0" fontId="13" fillId="11" borderId="31" xfId="0" applyFont="1" applyFill="1" applyBorder="1" applyAlignment="1">
      <alignment horizontal="center" vertical="center"/>
    </xf>
    <xf numFmtId="0" fontId="13" fillId="11" borderId="33" xfId="0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 wrapText="1"/>
    </xf>
    <xf numFmtId="0" fontId="3" fillId="9" borderId="6" xfId="0" applyFont="1" applyFill="1" applyBorder="1" applyAlignment="1">
      <alignment horizontal="center" vertical="center" wrapText="1"/>
    </xf>
    <xf numFmtId="0" fontId="3" fillId="12" borderId="20" xfId="0" applyFont="1" applyFill="1" applyBorder="1" applyAlignment="1">
      <alignment horizontal="center" vertical="center" wrapText="1"/>
    </xf>
    <xf numFmtId="0" fontId="3" fillId="12" borderId="21" xfId="0" applyFont="1" applyFill="1" applyBorder="1" applyAlignment="1">
      <alignment horizontal="center" vertical="center" wrapText="1"/>
    </xf>
  </cellXfs>
  <cellStyles count="10">
    <cellStyle name="Normal" xfId="2"/>
    <cellStyle name="표준" xfId="0" builtinId="0"/>
    <cellStyle name="하이퍼링크" xfId="1" builtinId="8"/>
    <cellStyle name="하이퍼링크 2" xfId="3"/>
    <cellStyle name="하이퍼링크 3" xfId="4"/>
    <cellStyle name="하이퍼링크 4" xfId="5"/>
    <cellStyle name="하이퍼링크 5" xfId="6"/>
    <cellStyle name="하이퍼링크 6" xfId="7"/>
    <cellStyle name="하이퍼링크 7" xfId="8"/>
    <cellStyle name="하이퍼링크 8" xfId="9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jungej@nile.or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zoomScale="130" zoomScaleNormal="130" workbookViewId="0">
      <selection activeCell="F15" sqref="F15"/>
    </sheetView>
  </sheetViews>
  <sheetFormatPr defaultRowHeight="16.5"/>
  <cols>
    <col min="1" max="1" width="5.125" customWidth="1"/>
    <col min="2" max="2" width="6.875" customWidth="1"/>
    <col min="3" max="3" width="7.875" customWidth="1"/>
    <col min="4" max="4" width="14.375" customWidth="1"/>
    <col min="5" max="5" width="15.5" customWidth="1"/>
    <col min="6" max="8" width="10.625" style="28" customWidth="1"/>
    <col min="9" max="9" width="12.625" customWidth="1"/>
    <col min="10" max="10" width="14.125" customWidth="1"/>
    <col min="11" max="11" width="15.5" style="6" customWidth="1"/>
    <col min="12" max="12" width="11.25" style="6" customWidth="1"/>
    <col min="13" max="13" width="11.25" style="29" customWidth="1"/>
    <col min="14" max="14" width="9.75" style="6" customWidth="1"/>
    <col min="15" max="15" width="16" customWidth="1"/>
  </cols>
  <sheetData>
    <row r="1" spans="1:15" ht="20.25">
      <c r="A1" s="15" t="s">
        <v>54</v>
      </c>
      <c r="B1" s="15"/>
      <c r="C1" s="16"/>
      <c r="D1" s="16"/>
      <c r="E1" s="16"/>
      <c r="F1" s="16"/>
      <c r="G1" s="16"/>
      <c r="H1" s="16"/>
      <c r="I1" s="16"/>
      <c r="J1" s="16"/>
      <c r="K1" s="17"/>
      <c r="L1" s="17"/>
      <c r="M1" s="17"/>
      <c r="N1" s="17"/>
      <c r="O1" s="16"/>
    </row>
    <row r="2" spans="1:15" s="28" customFormat="1" ht="17.25" thickBot="1">
      <c r="E2" s="25"/>
      <c r="F2" s="25"/>
      <c r="G2" s="25"/>
      <c r="H2" s="24" t="s">
        <v>34</v>
      </c>
      <c r="I2" s="25">
        <f>SUM(I4:I22)</f>
        <v>1708</v>
      </c>
      <c r="J2" s="25">
        <f>SUM(J4:J20)</f>
        <v>160</v>
      </c>
      <c r="K2" s="25">
        <f>SUM(K4:K20)</f>
        <v>15</v>
      </c>
      <c r="L2" s="24"/>
      <c r="M2" s="24"/>
      <c r="N2" s="24"/>
    </row>
    <row r="3" spans="1:15" ht="68.25" customHeight="1" thickBot="1">
      <c r="A3" s="32" t="s">
        <v>0</v>
      </c>
      <c r="B3" s="33" t="s">
        <v>55</v>
      </c>
      <c r="C3" s="33" t="s">
        <v>56</v>
      </c>
      <c r="D3" s="33" t="s">
        <v>57</v>
      </c>
      <c r="E3" s="33" t="s">
        <v>58</v>
      </c>
      <c r="F3" s="33" t="s">
        <v>59</v>
      </c>
      <c r="G3" s="33" t="s">
        <v>60</v>
      </c>
      <c r="H3" s="33" t="s">
        <v>68</v>
      </c>
      <c r="I3" s="34" t="s">
        <v>63</v>
      </c>
      <c r="J3" s="34" t="s">
        <v>65</v>
      </c>
      <c r="K3" s="34" t="s">
        <v>64</v>
      </c>
      <c r="L3" s="35" t="s">
        <v>66</v>
      </c>
      <c r="M3" s="35" t="s">
        <v>67</v>
      </c>
      <c r="N3" s="35" t="s">
        <v>61</v>
      </c>
      <c r="O3" s="36" t="s">
        <v>62</v>
      </c>
    </row>
    <row r="4" spans="1:15">
      <c r="A4" s="37">
        <f>ROW()-3</f>
        <v>1</v>
      </c>
      <c r="B4" s="38" t="s">
        <v>37</v>
      </c>
      <c r="C4" s="39"/>
      <c r="D4" s="39"/>
      <c r="E4" s="39"/>
      <c r="F4" s="39"/>
      <c r="G4" s="39"/>
      <c r="H4" s="39" t="s">
        <v>69</v>
      </c>
      <c r="I4" s="39">
        <v>1708</v>
      </c>
      <c r="J4" s="39">
        <v>160</v>
      </c>
      <c r="K4" s="38">
        <v>15</v>
      </c>
      <c r="L4" s="38">
        <f>J4*0.1</f>
        <v>16</v>
      </c>
      <c r="M4" s="38">
        <f>ROUNDUP(L4,0)</f>
        <v>16</v>
      </c>
      <c r="N4" s="38" t="str">
        <f>IF(K4&gt;M4,"X","O")</f>
        <v>O</v>
      </c>
      <c r="O4" s="40"/>
    </row>
    <row r="5" spans="1:15">
      <c r="A5" s="41">
        <f t="shared" ref="A5:A20" si="0">ROW()-3</f>
        <v>2</v>
      </c>
      <c r="B5" s="21" t="s">
        <v>38</v>
      </c>
      <c r="C5" s="2"/>
      <c r="D5" s="2"/>
      <c r="E5" s="2"/>
      <c r="F5" s="2"/>
      <c r="G5" s="2"/>
      <c r="H5" s="2" t="s">
        <v>70</v>
      </c>
      <c r="I5" s="2"/>
      <c r="J5" s="2"/>
      <c r="K5" s="3"/>
      <c r="L5" s="3"/>
      <c r="M5" s="3">
        <f t="shared" ref="M5:M20" si="1">ROUNDUP(L5,0)</f>
        <v>0</v>
      </c>
      <c r="N5" s="3" t="str">
        <f t="shared" ref="N5:N20" si="2">IF(K5&gt;M5,"X","O")</f>
        <v>O</v>
      </c>
      <c r="O5" s="42"/>
    </row>
    <row r="6" spans="1:15">
      <c r="A6" s="41">
        <f t="shared" si="0"/>
        <v>3</v>
      </c>
      <c r="B6" s="21" t="s">
        <v>39</v>
      </c>
      <c r="C6" s="2"/>
      <c r="D6" s="2"/>
      <c r="E6" s="2"/>
      <c r="F6" s="2"/>
      <c r="G6" s="2"/>
      <c r="H6" s="2"/>
      <c r="I6" s="2"/>
      <c r="J6" s="2"/>
      <c r="K6" s="3"/>
      <c r="L6" s="3"/>
      <c r="M6" s="3">
        <f t="shared" si="1"/>
        <v>0</v>
      </c>
      <c r="N6" s="3" t="str">
        <f t="shared" si="2"/>
        <v>O</v>
      </c>
      <c r="O6" s="42"/>
    </row>
    <row r="7" spans="1:15">
      <c r="A7" s="41">
        <f t="shared" si="0"/>
        <v>4</v>
      </c>
      <c r="B7" s="21" t="s">
        <v>40</v>
      </c>
      <c r="C7" s="2"/>
      <c r="D7" s="2"/>
      <c r="E7" s="2"/>
      <c r="F7" s="2"/>
      <c r="G7" s="2"/>
      <c r="H7" s="2"/>
      <c r="I7" s="2"/>
      <c r="J7" s="2"/>
      <c r="K7" s="3"/>
      <c r="L7" s="3"/>
      <c r="M7" s="3">
        <f t="shared" si="1"/>
        <v>0</v>
      </c>
      <c r="N7" s="3" t="str">
        <f t="shared" si="2"/>
        <v>O</v>
      </c>
      <c r="O7" s="42"/>
    </row>
    <row r="8" spans="1:15">
      <c r="A8" s="41">
        <f t="shared" si="0"/>
        <v>5</v>
      </c>
      <c r="B8" s="21" t="s">
        <v>41</v>
      </c>
      <c r="C8" s="1"/>
      <c r="D8" s="1"/>
      <c r="E8" s="1"/>
      <c r="F8" s="1"/>
      <c r="G8" s="1"/>
      <c r="H8" s="1"/>
      <c r="I8" s="1"/>
      <c r="J8" s="1"/>
      <c r="K8" s="3"/>
      <c r="L8" s="3"/>
      <c r="M8" s="3">
        <f t="shared" si="1"/>
        <v>0</v>
      </c>
      <c r="N8" s="3" t="str">
        <f t="shared" si="2"/>
        <v>O</v>
      </c>
      <c r="O8" s="42"/>
    </row>
    <row r="9" spans="1:15">
      <c r="A9" s="41">
        <f t="shared" si="0"/>
        <v>6</v>
      </c>
      <c r="B9" s="21" t="s">
        <v>42</v>
      </c>
      <c r="C9" s="1"/>
      <c r="D9" s="1"/>
      <c r="E9" s="1"/>
      <c r="F9" s="1"/>
      <c r="G9" s="1"/>
      <c r="H9" s="1"/>
      <c r="I9" s="1"/>
      <c r="J9" s="1"/>
      <c r="K9" s="3"/>
      <c r="L9" s="3"/>
      <c r="M9" s="3">
        <f t="shared" si="1"/>
        <v>0</v>
      </c>
      <c r="N9" s="3" t="str">
        <f t="shared" si="2"/>
        <v>O</v>
      </c>
      <c r="O9" s="42"/>
    </row>
    <row r="10" spans="1:15">
      <c r="A10" s="41">
        <f t="shared" si="0"/>
        <v>7</v>
      </c>
      <c r="B10" s="21" t="s">
        <v>43</v>
      </c>
      <c r="C10" s="1"/>
      <c r="D10" s="1"/>
      <c r="E10" s="1"/>
      <c r="F10" s="1"/>
      <c r="G10" s="1"/>
      <c r="H10" s="1"/>
      <c r="I10" s="1"/>
      <c r="J10" s="1"/>
      <c r="K10" s="3"/>
      <c r="L10" s="3"/>
      <c r="M10" s="3">
        <f t="shared" si="1"/>
        <v>0</v>
      </c>
      <c r="N10" s="3" t="str">
        <f t="shared" si="2"/>
        <v>O</v>
      </c>
      <c r="O10" s="42"/>
    </row>
    <row r="11" spans="1:15">
      <c r="A11" s="41">
        <f t="shared" si="0"/>
        <v>8</v>
      </c>
      <c r="B11" s="21" t="s">
        <v>44</v>
      </c>
      <c r="C11" s="1"/>
      <c r="D11" s="1"/>
      <c r="E11" s="1"/>
      <c r="F11" s="1"/>
      <c r="G11" s="1"/>
      <c r="H11" s="1"/>
      <c r="I11" s="1"/>
      <c r="J11" s="1"/>
      <c r="K11" s="3"/>
      <c r="L11" s="3"/>
      <c r="M11" s="3">
        <f t="shared" si="1"/>
        <v>0</v>
      </c>
      <c r="N11" s="3" t="str">
        <f t="shared" si="2"/>
        <v>O</v>
      </c>
      <c r="O11" s="42"/>
    </row>
    <row r="12" spans="1:15">
      <c r="A12" s="41">
        <f t="shared" si="0"/>
        <v>9</v>
      </c>
      <c r="B12" s="21" t="s">
        <v>45</v>
      </c>
      <c r="C12" s="1"/>
      <c r="D12" s="1"/>
      <c r="E12" s="1"/>
      <c r="F12" s="1"/>
      <c r="G12" s="1"/>
      <c r="H12" s="1"/>
      <c r="I12" s="1"/>
      <c r="J12" s="1"/>
      <c r="K12" s="3"/>
      <c r="L12" s="3"/>
      <c r="M12" s="3">
        <f t="shared" si="1"/>
        <v>0</v>
      </c>
      <c r="N12" s="3" t="str">
        <f t="shared" si="2"/>
        <v>O</v>
      </c>
      <c r="O12" s="42"/>
    </row>
    <row r="13" spans="1:15">
      <c r="A13" s="41">
        <f t="shared" si="0"/>
        <v>10</v>
      </c>
      <c r="B13" s="21" t="s">
        <v>46</v>
      </c>
      <c r="C13" s="1"/>
      <c r="D13" s="1"/>
      <c r="E13" s="1"/>
      <c r="F13" s="1"/>
      <c r="G13" s="1"/>
      <c r="H13" s="1"/>
      <c r="I13" s="1"/>
      <c r="J13" s="1"/>
      <c r="K13" s="3"/>
      <c r="L13" s="3"/>
      <c r="M13" s="3">
        <f t="shared" si="1"/>
        <v>0</v>
      </c>
      <c r="N13" s="3" t="str">
        <f t="shared" si="2"/>
        <v>O</v>
      </c>
      <c r="O13" s="42"/>
    </row>
    <row r="14" spans="1:15">
      <c r="A14" s="41">
        <f t="shared" si="0"/>
        <v>11</v>
      </c>
      <c r="B14" s="21" t="s">
        <v>47</v>
      </c>
      <c r="C14" s="1"/>
      <c r="D14" s="1"/>
      <c r="E14" s="1"/>
      <c r="F14" s="1"/>
      <c r="G14" s="1"/>
      <c r="H14" s="1"/>
      <c r="I14" s="1"/>
      <c r="J14" s="1"/>
      <c r="K14" s="3"/>
      <c r="L14" s="3"/>
      <c r="M14" s="3">
        <f t="shared" si="1"/>
        <v>0</v>
      </c>
      <c r="N14" s="3" t="str">
        <f t="shared" si="2"/>
        <v>O</v>
      </c>
      <c r="O14" s="42"/>
    </row>
    <row r="15" spans="1:15">
      <c r="A15" s="41">
        <f t="shared" si="0"/>
        <v>12</v>
      </c>
      <c r="B15" s="21" t="s">
        <v>48</v>
      </c>
      <c r="C15" s="1"/>
      <c r="D15" s="1"/>
      <c r="E15" s="1"/>
      <c r="F15" s="1"/>
      <c r="G15" s="1"/>
      <c r="H15" s="1"/>
      <c r="I15" s="1"/>
      <c r="J15" s="1"/>
      <c r="K15" s="3"/>
      <c r="L15" s="3"/>
      <c r="M15" s="3">
        <f t="shared" si="1"/>
        <v>0</v>
      </c>
      <c r="N15" s="3" t="str">
        <f t="shared" si="2"/>
        <v>O</v>
      </c>
      <c r="O15" s="42"/>
    </row>
    <row r="16" spans="1:15">
      <c r="A16" s="41">
        <f t="shared" si="0"/>
        <v>13</v>
      </c>
      <c r="B16" s="21" t="s">
        <v>49</v>
      </c>
      <c r="C16" s="1"/>
      <c r="D16" s="1"/>
      <c r="E16" s="1"/>
      <c r="F16" s="1"/>
      <c r="G16" s="1"/>
      <c r="H16" s="1"/>
      <c r="I16" s="1"/>
      <c r="J16" s="1"/>
      <c r="K16" s="3"/>
      <c r="L16" s="3"/>
      <c r="M16" s="3">
        <f t="shared" si="1"/>
        <v>0</v>
      </c>
      <c r="N16" s="3" t="str">
        <f t="shared" si="2"/>
        <v>O</v>
      </c>
      <c r="O16" s="42"/>
    </row>
    <row r="17" spans="1:15">
      <c r="A17" s="41">
        <f t="shared" si="0"/>
        <v>14</v>
      </c>
      <c r="B17" s="21" t="s">
        <v>50</v>
      </c>
      <c r="C17" s="1"/>
      <c r="D17" s="1"/>
      <c r="E17" s="1"/>
      <c r="F17" s="1"/>
      <c r="G17" s="1"/>
      <c r="H17" s="1"/>
      <c r="I17" s="1"/>
      <c r="J17" s="1"/>
      <c r="K17" s="3"/>
      <c r="L17" s="3"/>
      <c r="M17" s="3">
        <f t="shared" si="1"/>
        <v>0</v>
      </c>
      <c r="N17" s="3" t="str">
        <f t="shared" si="2"/>
        <v>O</v>
      </c>
      <c r="O17" s="42"/>
    </row>
    <row r="18" spans="1:15">
      <c r="A18" s="41">
        <f t="shared" si="0"/>
        <v>15</v>
      </c>
      <c r="B18" s="21" t="s">
        <v>51</v>
      </c>
      <c r="C18" s="1"/>
      <c r="D18" s="1"/>
      <c r="E18" s="1"/>
      <c r="F18" s="1"/>
      <c r="G18" s="1"/>
      <c r="H18" s="1"/>
      <c r="I18" s="1"/>
      <c r="J18" s="1"/>
      <c r="K18" s="3"/>
      <c r="L18" s="3"/>
      <c r="M18" s="3">
        <f t="shared" si="1"/>
        <v>0</v>
      </c>
      <c r="N18" s="3" t="str">
        <f t="shared" si="2"/>
        <v>O</v>
      </c>
      <c r="O18" s="42"/>
    </row>
    <row r="19" spans="1:15">
      <c r="A19" s="41">
        <f t="shared" si="0"/>
        <v>16</v>
      </c>
      <c r="B19" s="3" t="s">
        <v>52</v>
      </c>
      <c r="C19" s="1"/>
      <c r="D19" s="1"/>
      <c r="E19" s="1"/>
      <c r="F19" s="1"/>
      <c r="G19" s="1"/>
      <c r="H19" s="1"/>
      <c r="I19" s="1"/>
      <c r="J19" s="1"/>
      <c r="K19" s="3"/>
      <c r="L19" s="3"/>
      <c r="M19" s="3">
        <f t="shared" si="1"/>
        <v>0</v>
      </c>
      <c r="N19" s="3" t="str">
        <f t="shared" si="2"/>
        <v>O</v>
      </c>
      <c r="O19" s="42"/>
    </row>
    <row r="20" spans="1:15" ht="17.25" thickBot="1">
      <c r="A20" s="43">
        <f t="shared" si="0"/>
        <v>17</v>
      </c>
      <c r="B20" s="44" t="s">
        <v>53</v>
      </c>
      <c r="C20" s="45"/>
      <c r="D20" s="45"/>
      <c r="E20" s="45"/>
      <c r="F20" s="45"/>
      <c r="G20" s="45"/>
      <c r="H20" s="45"/>
      <c r="I20" s="45"/>
      <c r="J20" s="45"/>
      <c r="K20" s="44"/>
      <c r="L20" s="44"/>
      <c r="M20" s="44">
        <f t="shared" si="1"/>
        <v>0</v>
      </c>
      <c r="N20" s="44" t="str">
        <f t="shared" si="2"/>
        <v>O</v>
      </c>
      <c r="O20" s="46"/>
    </row>
  </sheetData>
  <phoneticPr fontId="1" type="noConversion"/>
  <conditionalFormatting sqref="K3:K1048576 K1 N1:N1048576">
    <cfRule type="containsText" dxfId="3" priority="2" operator="containsText" text="X">
      <formula>NOT(ISERROR(SEARCH("X",K1)))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7"/>
  <sheetViews>
    <sheetView tabSelected="1" zoomScale="160" zoomScaleNormal="160" workbookViewId="0">
      <selection activeCell="K14" sqref="K14"/>
    </sheetView>
  </sheetViews>
  <sheetFormatPr defaultRowHeight="16.5"/>
  <cols>
    <col min="1" max="1" width="5.125" customWidth="1"/>
    <col min="2" max="2" width="6.875" customWidth="1"/>
    <col min="3" max="3" width="11.75" customWidth="1"/>
    <col min="4" max="4" width="20.5" customWidth="1"/>
    <col min="5" max="5" width="13.625" customWidth="1"/>
    <col min="6" max="6" width="8.25" customWidth="1"/>
    <col min="7" max="7" width="8.875" customWidth="1"/>
    <col min="8" max="9" width="9.75" style="6" customWidth="1"/>
    <col min="10" max="10" width="9.5" style="6" customWidth="1"/>
    <col min="11" max="11" width="16" customWidth="1"/>
  </cols>
  <sheetData>
    <row r="1" spans="1:11" ht="21" thickBot="1">
      <c r="A1" s="15" t="s">
        <v>18</v>
      </c>
      <c r="B1" s="15"/>
      <c r="C1" s="16"/>
      <c r="D1" s="16"/>
      <c r="E1" s="16"/>
      <c r="F1" s="16"/>
      <c r="G1" s="16"/>
      <c r="H1" s="17"/>
      <c r="I1" s="17"/>
      <c r="J1" s="17"/>
      <c r="K1" s="16"/>
    </row>
    <row r="2" spans="1:11" ht="17.25" thickBot="1">
      <c r="D2" s="24" t="s">
        <v>34</v>
      </c>
      <c r="E2" s="25">
        <f>SUM(E4:E20)</f>
        <v>100</v>
      </c>
      <c r="F2" s="25">
        <f>SUM(F4:F20)</f>
        <v>80</v>
      </c>
      <c r="G2" s="25">
        <f>SUM(G4:G20)</f>
        <v>3</v>
      </c>
      <c r="H2" s="96" t="s">
        <v>94</v>
      </c>
      <c r="I2" s="97"/>
      <c r="J2" s="25">
        <f>SUM(J4:J20)</f>
        <v>1</v>
      </c>
    </row>
    <row r="3" spans="1:11" ht="34.5" customHeight="1" thickBot="1">
      <c r="A3" s="19" t="s">
        <v>0</v>
      </c>
      <c r="B3" s="19" t="s">
        <v>19</v>
      </c>
      <c r="C3" s="19" t="s">
        <v>1</v>
      </c>
      <c r="D3" s="19" t="s">
        <v>2</v>
      </c>
      <c r="E3" s="19" t="s">
        <v>6</v>
      </c>
      <c r="F3" s="23" t="s">
        <v>7</v>
      </c>
      <c r="G3" s="98" t="s">
        <v>33</v>
      </c>
      <c r="H3" s="94" t="s">
        <v>20</v>
      </c>
      <c r="I3" s="95" t="s">
        <v>16</v>
      </c>
      <c r="J3" s="99" t="s">
        <v>32</v>
      </c>
      <c r="K3" s="18" t="s">
        <v>5</v>
      </c>
    </row>
    <row r="4" spans="1:11">
      <c r="A4" s="4">
        <v>1</v>
      </c>
      <c r="B4" s="4" t="s">
        <v>95</v>
      </c>
      <c r="C4" s="4"/>
      <c r="D4" s="4"/>
      <c r="E4" s="4">
        <v>100</v>
      </c>
      <c r="F4" s="4">
        <v>80</v>
      </c>
      <c r="G4" s="5">
        <v>3</v>
      </c>
      <c r="H4" s="30">
        <f>IF(E4&gt;=300,4,IF(E4&gt;=100,3,IF(E4&gt;=30,2,1)))</f>
        <v>3</v>
      </c>
      <c r="I4" s="30" t="str">
        <f>IF(G4&gt;H4,"X","O")</f>
        <v>O</v>
      </c>
      <c r="J4" s="3">
        <v>1</v>
      </c>
      <c r="K4" s="1"/>
    </row>
    <row r="5" spans="1:11">
      <c r="A5" s="4">
        <v>2</v>
      </c>
      <c r="B5" s="4"/>
      <c r="C5" s="4"/>
      <c r="D5" s="4"/>
      <c r="E5" s="4"/>
      <c r="F5" s="4"/>
      <c r="G5" s="5"/>
      <c r="H5" s="3"/>
      <c r="I5" s="3" t="str">
        <f t="shared" ref="I5:I7" si="0">IF(G5&gt;H5,"X","O")</f>
        <v>O</v>
      </c>
      <c r="J5" s="3">
        <v>0</v>
      </c>
      <c r="K5" s="1"/>
    </row>
    <row r="6" spans="1:11">
      <c r="A6" s="4">
        <v>3</v>
      </c>
      <c r="B6" s="4"/>
      <c r="C6" s="4"/>
      <c r="D6" s="4"/>
      <c r="E6" s="4"/>
      <c r="F6" s="4"/>
      <c r="G6" s="5"/>
      <c r="H6" s="3"/>
      <c r="I6" s="3" t="str">
        <f t="shared" si="0"/>
        <v>O</v>
      </c>
      <c r="J6" s="3">
        <v>0</v>
      </c>
      <c r="K6" s="1"/>
    </row>
    <row r="7" spans="1:11">
      <c r="A7" s="4">
        <v>4</v>
      </c>
      <c r="B7" s="4"/>
      <c r="C7" s="4"/>
      <c r="D7" s="4"/>
      <c r="E7" s="4"/>
      <c r="F7" s="4"/>
      <c r="G7" s="5"/>
      <c r="H7" s="3"/>
      <c r="I7" s="3" t="str">
        <f t="shared" si="0"/>
        <v>O</v>
      </c>
      <c r="J7" s="3">
        <v>0</v>
      </c>
      <c r="K7" s="1"/>
    </row>
  </sheetData>
  <phoneticPr fontId="1" type="noConversion"/>
  <conditionalFormatting sqref="I1:I1048576 J1 J3:J1048576">
    <cfRule type="containsText" dxfId="2" priority="2" operator="containsText" text="X">
      <formula>NOT(ISERROR(SEARCH("X",I1)))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1"/>
  <sheetViews>
    <sheetView zoomScaleNormal="100" workbookViewId="0">
      <selection activeCell="D17" sqref="D17"/>
    </sheetView>
  </sheetViews>
  <sheetFormatPr defaultRowHeight="16.5"/>
  <cols>
    <col min="1" max="1" width="4.75" customWidth="1"/>
    <col min="2" max="2" width="7" hidden="1" customWidth="1"/>
    <col min="3" max="3" width="10.125" style="6" customWidth="1"/>
    <col min="4" max="4" width="18.875" style="6" customWidth="1"/>
    <col min="5" max="5" width="8.5" style="8" customWidth="1"/>
    <col min="6" max="6" width="33.125" customWidth="1"/>
    <col min="7" max="7" width="7.375" style="6" customWidth="1"/>
    <col min="8" max="8" width="7.125" style="6" customWidth="1"/>
    <col min="9" max="9" width="7.5" style="6" customWidth="1"/>
    <col min="10" max="11" width="8.5" style="6" customWidth="1"/>
    <col min="12" max="12" width="7.875" style="6" customWidth="1"/>
    <col min="13" max="13" width="13.75" style="6" customWidth="1"/>
    <col min="14" max="14" width="14.5" style="6" customWidth="1"/>
    <col min="15" max="15" width="18.125" customWidth="1"/>
    <col min="16" max="16" width="11.375" customWidth="1"/>
    <col min="18" max="18" width="11.125" bestFit="1" customWidth="1"/>
    <col min="19" max="19" width="5.875" hidden="1" customWidth="1"/>
    <col min="20" max="20" width="5.25" style="6" customWidth="1"/>
    <col min="21" max="23" width="6.75" style="29" customWidth="1"/>
    <col min="24" max="24" width="27.125" hidden="1" customWidth="1"/>
    <col min="25" max="25" width="9" hidden="1" customWidth="1"/>
    <col min="26" max="26" width="6.125" hidden="1" customWidth="1"/>
    <col min="27" max="27" width="5.875" hidden="1" customWidth="1"/>
    <col min="28" max="28" width="7.875" hidden="1" customWidth="1"/>
    <col min="29" max="29" width="12.625" hidden="1" customWidth="1"/>
    <col min="30" max="30" width="16" hidden="1" customWidth="1"/>
    <col min="31" max="31" width="9" hidden="1" customWidth="1"/>
    <col min="32" max="32" width="40.375" hidden="1" customWidth="1"/>
    <col min="33" max="33" width="35.5" hidden="1" customWidth="1"/>
  </cols>
  <sheetData>
    <row r="1" spans="1:33" ht="21" thickBot="1">
      <c r="A1" s="11" t="s">
        <v>17</v>
      </c>
      <c r="B1" s="11"/>
      <c r="C1" s="12"/>
      <c r="D1" s="12"/>
      <c r="E1" s="13"/>
      <c r="F1" s="14"/>
      <c r="Q1" s="10"/>
    </row>
    <row r="2" spans="1:33" ht="21" thickBot="1">
      <c r="A2" s="26"/>
      <c r="B2" s="26"/>
      <c r="C2" s="27"/>
      <c r="D2" s="74" t="s">
        <v>71</v>
      </c>
      <c r="E2" s="69"/>
      <c r="F2" s="70"/>
      <c r="G2" s="71"/>
      <c r="H2" s="71"/>
      <c r="I2" s="71"/>
      <c r="J2" s="71"/>
      <c r="K2" s="71"/>
      <c r="L2" s="71"/>
      <c r="M2" s="71"/>
      <c r="N2" s="71"/>
      <c r="O2" s="70"/>
      <c r="P2" s="70"/>
      <c r="Q2" s="70"/>
      <c r="R2" s="72">
        <f ca="1">TODAY()</f>
        <v>43600</v>
      </c>
      <c r="S2" s="70"/>
      <c r="T2" s="71"/>
      <c r="U2" s="89" t="s">
        <v>90</v>
      </c>
      <c r="V2" s="71"/>
      <c r="W2" s="73"/>
      <c r="X2" s="79" t="s">
        <v>75</v>
      </c>
      <c r="Y2" s="83"/>
      <c r="Z2" s="83"/>
      <c r="AA2" s="83"/>
      <c r="AB2" s="83"/>
      <c r="AC2" s="83"/>
      <c r="AD2" s="83"/>
      <c r="AE2" s="83"/>
      <c r="AF2" s="83"/>
      <c r="AG2" s="84"/>
    </row>
    <row r="3" spans="1:33" ht="17.25" thickBot="1">
      <c r="D3" s="85" t="s">
        <v>72</v>
      </c>
      <c r="E3" s="49"/>
      <c r="F3" s="50"/>
      <c r="G3" s="51"/>
      <c r="H3" s="51"/>
      <c r="I3" s="51"/>
      <c r="J3" s="96" t="s">
        <v>94</v>
      </c>
      <c r="K3" s="97"/>
      <c r="L3" s="63" t="s">
        <v>73</v>
      </c>
      <c r="M3" s="64"/>
      <c r="N3" s="64"/>
      <c r="O3" s="65"/>
      <c r="P3" s="66" t="s">
        <v>74</v>
      </c>
      <c r="Q3" s="67"/>
      <c r="R3" s="67"/>
      <c r="S3" s="67"/>
      <c r="T3" s="78"/>
      <c r="U3" s="85" t="s">
        <v>89</v>
      </c>
      <c r="V3" s="78"/>
      <c r="W3" s="68"/>
      <c r="X3" s="86"/>
      <c r="Y3" s="87"/>
      <c r="Z3" s="87"/>
      <c r="AA3" s="87"/>
      <c r="AB3" s="87"/>
      <c r="AC3" s="87"/>
      <c r="AD3" s="87"/>
      <c r="AE3" s="87"/>
      <c r="AF3" s="87"/>
      <c r="AG3" s="88"/>
    </row>
    <row r="4" spans="1:33" ht="54.75" customHeight="1" thickBot="1">
      <c r="A4" s="7" t="s">
        <v>0</v>
      </c>
      <c r="B4" s="7" t="s">
        <v>21</v>
      </c>
      <c r="C4" s="47" t="s">
        <v>1</v>
      </c>
      <c r="D4" s="52" t="s">
        <v>2</v>
      </c>
      <c r="E4" s="53" t="s">
        <v>3</v>
      </c>
      <c r="F4" s="54" t="s">
        <v>4</v>
      </c>
      <c r="G4" s="55" t="s">
        <v>92</v>
      </c>
      <c r="H4" s="56" t="s">
        <v>7</v>
      </c>
      <c r="I4" s="57" t="s">
        <v>12</v>
      </c>
      <c r="J4" s="100" t="s">
        <v>20</v>
      </c>
      <c r="K4" s="101" t="s">
        <v>16</v>
      </c>
      <c r="L4" s="52" t="s">
        <v>24</v>
      </c>
      <c r="M4" s="54" t="s">
        <v>26</v>
      </c>
      <c r="N4" s="54" t="s">
        <v>23</v>
      </c>
      <c r="O4" s="60" t="s">
        <v>25</v>
      </c>
      <c r="P4" s="52" t="s">
        <v>27</v>
      </c>
      <c r="Q4" s="54" t="s">
        <v>28</v>
      </c>
      <c r="R4" s="54" t="s">
        <v>29</v>
      </c>
      <c r="S4" s="58" t="s">
        <v>30</v>
      </c>
      <c r="T4" s="75" t="s">
        <v>35</v>
      </c>
      <c r="U4" s="91" t="s">
        <v>87</v>
      </c>
      <c r="V4" s="92" t="s">
        <v>88</v>
      </c>
      <c r="W4" s="93" t="s">
        <v>86</v>
      </c>
      <c r="X4" s="90" t="s">
        <v>76</v>
      </c>
      <c r="Y4" s="81" t="s">
        <v>77</v>
      </c>
      <c r="Z4" s="81" t="s">
        <v>78</v>
      </c>
      <c r="AA4" s="81" t="s">
        <v>79</v>
      </c>
      <c r="AB4" s="81" t="s">
        <v>80</v>
      </c>
      <c r="AC4" s="81" t="s">
        <v>81</v>
      </c>
      <c r="AD4" s="81" t="s">
        <v>82</v>
      </c>
      <c r="AE4" s="81" t="s">
        <v>83</v>
      </c>
      <c r="AF4" s="81" t="s">
        <v>84</v>
      </c>
      <c r="AG4" s="82" t="s">
        <v>85</v>
      </c>
    </row>
    <row r="5" spans="1:33">
      <c r="A5" s="2">
        <v>1</v>
      </c>
      <c r="B5" s="2" t="s">
        <v>22</v>
      </c>
      <c r="C5" s="3" t="s">
        <v>13</v>
      </c>
      <c r="D5" s="30" t="s">
        <v>14</v>
      </c>
      <c r="E5" s="48" t="s">
        <v>15</v>
      </c>
      <c r="F5" s="31" t="s">
        <v>91</v>
      </c>
      <c r="G5" s="30">
        <v>100</v>
      </c>
      <c r="H5" s="30">
        <v>80</v>
      </c>
      <c r="I5" s="30">
        <v>3</v>
      </c>
      <c r="J5" s="30">
        <f>IF(G5&gt;=300,4,IF(G5&gt;=100,3,IF(G5&gt;=30,2,1)))</f>
        <v>3</v>
      </c>
      <c r="K5" s="30" t="str">
        <f>IF(I5&gt;J5,"X","O")</f>
        <v>O</v>
      </c>
      <c r="L5" s="30" t="s">
        <v>8</v>
      </c>
      <c r="M5" s="30" t="s">
        <v>9</v>
      </c>
      <c r="N5" s="30" t="s">
        <v>10</v>
      </c>
      <c r="O5" s="59" t="s">
        <v>11</v>
      </c>
      <c r="P5" s="61" t="s">
        <v>93</v>
      </c>
      <c r="Q5" s="61" t="s">
        <v>31</v>
      </c>
      <c r="R5" s="62">
        <v>18592</v>
      </c>
      <c r="S5" s="30">
        <f ca="1">DATEDIF(R5,$R$2,"Y")</f>
        <v>68</v>
      </c>
      <c r="T5" s="76" t="s">
        <v>36</v>
      </c>
      <c r="U5" s="76">
        <v>1</v>
      </c>
      <c r="V5" s="76">
        <v>1</v>
      </c>
      <c r="W5" s="76">
        <v>1</v>
      </c>
      <c r="X5" s="80"/>
      <c r="Y5" s="80"/>
      <c r="Z5" s="80"/>
      <c r="AA5" s="80"/>
      <c r="AB5" s="80">
        <f>(Z5*12)+AA5</f>
        <v>0</v>
      </c>
      <c r="AC5" s="80"/>
      <c r="AD5" s="80"/>
      <c r="AE5" s="80"/>
      <c r="AF5" s="80"/>
      <c r="AG5" s="80"/>
    </row>
    <row r="6" spans="1:33">
      <c r="A6" s="2">
        <v>2</v>
      </c>
      <c r="B6" s="2"/>
      <c r="C6" s="3"/>
      <c r="D6" s="3"/>
      <c r="E6" s="9"/>
      <c r="F6" s="1"/>
      <c r="G6" s="3"/>
      <c r="H6" s="3"/>
      <c r="I6" s="3"/>
      <c r="J6" s="3">
        <f t="shared" ref="J6:J9" si="0">IF(G6&gt;=300,4,IF(G6&gt;=100,3,IF(G6&gt;=30,2,1)))</f>
        <v>1</v>
      </c>
      <c r="K6" s="3"/>
      <c r="L6" s="3"/>
      <c r="M6" s="3"/>
      <c r="N6" s="3"/>
      <c r="O6" s="1"/>
      <c r="P6" s="22"/>
      <c r="Q6" s="22"/>
      <c r="R6" s="22"/>
      <c r="S6" s="22"/>
      <c r="T6" s="77"/>
      <c r="U6" s="77"/>
      <c r="V6" s="77"/>
      <c r="W6" s="77"/>
      <c r="X6" s="22"/>
      <c r="Y6" s="22"/>
      <c r="Z6" s="22"/>
      <c r="AA6" s="22"/>
      <c r="AB6" s="80">
        <f t="shared" ref="AB6:AB8" si="1">(Z6*12)+AA6</f>
        <v>0</v>
      </c>
      <c r="AC6" s="22"/>
      <c r="AD6" s="22"/>
      <c r="AE6" s="22"/>
      <c r="AF6" s="22"/>
      <c r="AG6" s="22"/>
    </row>
    <row r="7" spans="1:33">
      <c r="A7" s="2">
        <v>3</v>
      </c>
      <c r="B7" s="2"/>
      <c r="C7" s="3"/>
      <c r="D7" s="3"/>
      <c r="E7" s="9"/>
      <c r="F7" s="1"/>
      <c r="G7" s="3"/>
      <c r="H7" s="3"/>
      <c r="I7" s="3"/>
      <c r="J7" s="3">
        <f t="shared" si="0"/>
        <v>1</v>
      </c>
      <c r="K7" s="3"/>
      <c r="L7" s="3"/>
      <c r="M7" s="3"/>
      <c r="N7" s="3"/>
      <c r="O7" s="1"/>
      <c r="P7" s="22"/>
      <c r="Q7" s="22"/>
      <c r="R7" s="22"/>
      <c r="S7" s="22"/>
      <c r="T7" s="77"/>
      <c r="U7" s="77"/>
      <c r="V7" s="77"/>
      <c r="W7" s="77"/>
      <c r="X7" s="22"/>
      <c r="Y7" s="22"/>
      <c r="Z7" s="22"/>
      <c r="AA7" s="22"/>
      <c r="AB7" s="80">
        <f t="shared" si="1"/>
        <v>0</v>
      </c>
      <c r="AC7" s="22"/>
      <c r="AD7" s="22"/>
      <c r="AE7" s="22"/>
      <c r="AF7" s="22"/>
      <c r="AG7" s="22"/>
    </row>
    <row r="8" spans="1:33">
      <c r="A8" s="2">
        <v>4</v>
      </c>
      <c r="B8" s="2"/>
      <c r="C8" s="3"/>
      <c r="D8" s="3"/>
      <c r="E8" s="9"/>
      <c r="F8" s="1"/>
      <c r="G8" s="3"/>
      <c r="H8" s="3"/>
      <c r="I8" s="3"/>
      <c r="J8" s="3">
        <f t="shared" si="0"/>
        <v>1</v>
      </c>
      <c r="K8" s="3"/>
      <c r="L8" s="3"/>
      <c r="M8" s="3"/>
      <c r="N8" s="3"/>
      <c r="O8" s="1"/>
      <c r="P8" s="22"/>
      <c r="Q8" s="22"/>
      <c r="R8" s="22"/>
      <c r="S8" s="22"/>
      <c r="T8" s="77"/>
      <c r="U8" s="77"/>
      <c r="V8" s="77"/>
      <c r="W8" s="77"/>
      <c r="X8" s="22"/>
      <c r="Y8" s="22"/>
      <c r="Z8" s="22"/>
      <c r="AA8" s="22"/>
      <c r="AB8" s="80">
        <f t="shared" si="1"/>
        <v>0</v>
      </c>
      <c r="AC8" s="22"/>
      <c r="AD8" s="22"/>
      <c r="AE8" s="22"/>
      <c r="AF8" s="22"/>
      <c r="AG8" s="22"/>
    </row>
    <row r="9" spans="1:33">
      <c r="A9" s="3">
        <v>5</v>
      </c>
      <c r="B9" s="3"/>
      <c r="C9" s="3"/>
      <c r="D9" s="3"/>
      <c r="E9" s="9"/>
      <c r="F9" s="1"/>
      <c r="G9" s="3"/>
      <c r="H9" s="3"/>
      <c r="I9" s="3"/>
      <c r="J9" s="3">
        <f t="shared" si="0"/>
        <v>1</v>
      </c>
      <c r="K9" s="3"/>
      <c r="L9" s="3"/>
      <c r="M9" s="3"/>
      <c r="N9" s="3"/>
      <c r="O9" s="1"/>
      <c r="P9" s="22"/>
      <c r="Q9" s="22"/>
      <c r="R9" s="22"/>
      <c r="S9" s="22"/>
      <c r="T9" s="77"/>
      <c r="U9" s="77"/>
      <c r="V9" s="77"/>
      <c r="W9" s="77"/>
      <c r="X9" s="22"/>
      <c r="Y9" s="22"/>
      <c r="Z9" s="22"/>
      <c r="AA9" s="22"/>
      <c r="AB9" s="22"/>
      <c r="AC9" s="22"/>
      <c r="AD9" s="22"/>
      <c r="AE9" s="22"/>
      <c r="AF9" s="22"/>
      <c r="AG9" s="22"/>
    </row>
    <row r="11" spans="1:33">
      <c r="B11" s="20"/>
      <c r="C11" s="20"/>
      <c r="D11" s="20"/>
      <c r="E11" s="20"/>
      <c r="F11" s="20"/>
      <c r="G11" s="20"/>
      <c r="H11" s="20"/>
      <c r="I11" s="20"/>
      <c r="J11" s="20"/>
      <c r="K11" s="20"/>
    </row>
  </sheetData>
  <phoneticPr fontId="1" type="noConversion"/>
  <conditionalFormatting sqref="K1:K1048576 D3">
    <cfRule type="containsText" dxfId="1" priority="3" operator="containsText" text="X">
      <formula>NOT(ISERROR(SEARCH("X",D1)))</formula>
    </cfRule>
  </conditionalFormatting>
  <conditionalFormatting sqref="K3">
    <cfRule type="containsText" dxfId="0" priority="1" operator="containsText" text="X">
      <formula>NOT(ISERROR(SEARCH("X",K3)))</formula>
    </cfRule>
  </conditionalFormatting>
  <hyperlinks>
    <hyperlink ref="O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접수 현황(진흥원)</vt:lpstr>
      <vt:lpstr>접수 현황</vt:lpstr>
      <vt:lpstr>추천작 제출 현황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정은주</dc:creator>
  <cp:lastModifiedBy>김종숙</cp:lastModifiedBy>
  <dcterms:created xsi:type="dcterms:W3CDTF">2019-04-11T05:58:26Z</dcterms:created>
  <dcterms:modified xsi:type="dcterms:W3CDTF">2019-05-15T01:56:49Z</dcterms:modified>
</cp:coreProperties>
</file>